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уборка" sheetId="1" r:id="rId1"/>
  </sheets>
  <calcPr calcId="145621"/>
</workbook>
</file>

<file path=xl/calcChain.xml><?xml version="1.0" encoding="utf-8"?>
<calcChain xmlns="http://schemas.openxmlformats.org/spreadsheetml/2006/main">
  <c r="BP12" i="1" l="1"/>
  <c r="BQ12" i="1" s="1"/>
  <c r="BI12" i="1"/>
  <c r="BB12" i="1"/>
  <c r="BQ11" i="1"/>
  <c r="BP10" i="1"/>
  <c r="BQ10" i="1" s="1"/>
  <c r="BO10" i="1"/>
  <c r="BN10" i="1"/>
  <c r="BM10" i="1"/>
  <c r="BL10" i="1"/>
  <c r="BK10" i="1"/>
  <c r="BJ10" i="1"/>
  <c r="BH10" i="1"/>
  <c r="BG10" i="1"/>
  <c r="BF10" i="1"/>
  <c r="BE10" i="1"/>
  <c r="BD10" i="1"/>
  <c r="BC10" i="1"/>
  <c r="BA10" i="1"/>
  <c r="AZ10" i="1"/>
  <c r="AY10" i="1"/>
  <c r="AX10" i="1"/>
  <c r="AW10" i="1"/>
  <c r="AV10" i="1"/>
  <c r="BB10" i="1" s="1"/>
  <c r="BP9" i="1"/>
  <c r="BB9" i="1"/>
  <c r="BI9" i="1" s="1"/>
  <c r="BP8" i="1"/>
  <c r="BB8" i="1"/>
  <c r="BI8" i="1" s="1"/>
  <c r="BP7" i="1"/>
  <c r="BB7" i="1"/>
  <c r="BI7" i="1" s="1"/>
  <c r="BP6" i="1"/>
  <c r="BB6" i="1"/>
  <c r="BI6" i="1" s="1"/>
  <c r="BP5" i="1"/>
  <c r="BB5" i="1"/>
  <c r="BI5" i="1" s="1"/>
  <c r="BI10" i="1" s="1"/>
  <c r="BQ5" i="1" l="1"/>
  <c r="BQ6" i="1"/>
  <c r="BQ7" i="1"/>
  <c r="BQ8" i="1"/>
  <c r="BQ9" i="1"/>
</calcChain>
</file>

<file path=xl/comments1.xml><?xml version="1.0" encoding="utf-8"?>
<comments xmlns="http://schemas.openxmlformats.org/spreadsheetml/2006/main">
  <authors>
    <author>Автор</author>
  </authors>
  <commentList>
    <comment ref="BL11" authorId="0">
      <text>
        <r>
          <rPr>
            <b/>
            <sz val="9"/>
            <color indexed="81"/>
            <rFont val="Tahoma"/>
            <family val="2"/>
            <charset val="204"/>
          </rPr>
          <t>15909 - эксперт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L12" authorId="0">
      <text>
        <r>
          <rPr>
            <b/>
            <sz val="9"/>
            <color indexed="81"/>
            <rFont val="Tahoma"/>
            <family val="2"/>
            <charset val="204"/>
          </rPr>
          <t>15909 - эксперт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<sst xmlns="http://schemas.openxmlformats.org/spreadsheetml/2006/main" count="44" uniqueCount="38">
  <si>
    <t>Анализ расходо по уборке адм. зданий администрации</t>
  </si>
  <si>
    <t>Вид расходов</t>
  </si>
  <si>
    <t>КЭСР</t>
  </si>
  <si>
    <t>Анализ расходов уборка 2018 год</t>
  </si>
  <si>
    <t>Анализ расходов уборка 2019 год</t>
  </si>
  <si>
    <t>Отклонение (-) экономия, (+) перерасход</t>
  </si>
  <si>
    <t>январь</t>
  </si>
  <si>
    <t>февраль</t>
  </si>
  <si>
    <t>март</t>
  </si>
  <si>
    <t>апрель</t>
  </si>
  <si>
    <t>май</t>
  </si>
  <si>
    <t>июнь</t>
  </si>
  <si>
    <t>ИТОГО полугодие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</si>
  <si>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</si>
  <si>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</si>
  <si>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</si>
  <si>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</si>
  <si>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</si>
  <si>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</si>
  <si>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</si>
  <si>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Итого </t>
  </si>
  <si>
    <t>Пояснение отклонения</t>
  </si>
  <si>
    <r>
      <t xml:space="preserve">Зарплата </t>
    </r>
    <r>
      <rPr>
        <sz val="11"/>
        <color theme="1"/>
        <rFont val="Times New Roman"/>
        <family val="1"/>
        <charset val="204"/>
      </rPr>
      <t>(8,5 ставок)</t>
    </r>
  </si>
  <si>
    <t>211.00</t>
  </si>
  <si>
    <t>увеличение расходов +3 ставки сторожей по охране здания ул. Кирова,8 с 01.06.2019 г.</t>
  </si>
  <si>
    <t>налоги</t>
  </si>
  <si>
    <t>213.00</t>
  </si>
  <si>
    <t>очистка  крыши от снега</t>
  </si>
  <si>
    <t>225.01</t>
  </si>
  <si>
    <t>Дополнительно поручено произвести чистку от снега по Аллее первопроходцев</t>
  </si>
  <si>
    <t>приобретение основных ТМЦ (газонок. Тепловая завеса)</t>
  </si>
  <si>
    <t>310.00</t>
  </si>
  <si>
    <r>
      <t xml:space="preserve">приобретение расходных ТМЦ </t>
    </r>
    <r>
      <rPr>
        <i/>
        <sz val="8"/>
        <color theme="1"/>
        <rFont val="Times New Roman"/>
        <family val="1"/>
        <charset val="204"/>
      </rPr>
      <t>(чистящие моющие)</t>
    </r>
  </si>
  <si>
    <t>340.05</t>
  </si>
  <si>
    <t>Всего</t>
  </si>
  <si>
    <t>Кроме того,</t>
  </si>
  <si>
    <t>возмещение ЦЗН (6,5 ставок)</t>
  </si>
  <si>
    <t>Исп. МАУ Сфера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</si>
</sst>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i/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1"/>
    <xf numFmtId="0" fontId="2" fillId="0" borderId="0" xfId="1" applyFont="1"/>
    <xf numFmtId="0" fontId="4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Border="1"/>
    <xf numFmtId="0" fontId="2" fillId="0" borderId="1" xfId="1" applyBorder="1" applyAlignment="1">
      <alignment horizontal="center" wrapText="1"/>
    </xf>
    <xf numFmtId="0" fontId="4" fillId="0" borderId="1" xfId="1" applyFont="1" applyBorder="1"/>
    <xf numFmtId="0" fontId="4" fillId="2" borderId="1" xfId="1" applyFont="1" applyFill="1" applyBorder="1" applyAlignment="1">
      <alignment wrapText="1"/>
    </xf>
    <xf numFmtId="0" fontId="5" fillId="3" borderId="1" xfId="1" applyFont="1" applyFill="1" applyBorder="1"/>
    <xf numFmtId="4" fontId="6" fillId="2" borderId="1" xfId="0" applyNumberFormat="1" applyFont="1" applyFill="1" applyBorder="1" applyAlignment="1">
      <alignment horizontal="center" vertical="center"/>
    </xf>
    <xf numFmtId="0" fontId="1" fillId="0" borderId="0" xfId="1" applyFont="1"/>
    <xf numFmtId="0" fontId="5" fillId="0" borderId="1" xfId="1" applyFont="1" applyBorder="1"/>
    <xf numFmtId="4" fontId="5" fillId="0" borderId="1" xfId="1" applyNumberFormat="1" applyFont="1" applyFill="1" applyBorder="1"/>
    <xf numFmtId="4" fontId="5" fillId="2" borderId="1" xfId="1" applyNumberFormat="1" applyFont="1" applyFill="1" applyBorder="1"/>
    <xf numFmtId="4" fontId="5" fillId="0" borderId="1" xfId="1" applyNumberFormat="1" applyFont="1" applyBorder="1"/>
    <xf numFmtId="4" fontId="5" fillId="3" borderId="1" xfId="1" applyNumberFormat="1" applyFont="1" applyFill="1" applyBorder="1"/>
    <xf numFmtId="4" fontId="0" fillId="0" borderId="1" xfId="0" applyNumberFormat="1" applyBorder="1" applyAlignment="1">
      <alignment vertical="center"/>
    </xf>
    <xf numFmtId="4" fontId="2" fillId="0" borderId="1" xfId="1" applyNumberFormat="1" applyBorder="1"/>
    <xf numFmtId="0" fontId="1" fillId="0" borderId="2" xfId="1" applyFont="1" applyBorder="1" applyAlignment="1">
      <alignment horizontal="center" wrapText="1"/>
    </xf>
    <xf numFmtId="0" fontId="4" fillId="0" borderId="1" xfId="1" applyFont="1" applyFill="1" applyBorder="1"/>
    <xf numFmtId="0" fontId="5" fillId="0" borderId="1" xfId="1" applyFont="1" applyFill="1" applyBorder="1"/>
    <xf numFmtId="0" fontId="1" fillId="0" borderId="0" xfId="1" applyFont="1" applyAlignment="1">
      <alignment horizontal="center" wrapText="1"/>
    </xf>
    <xf numFmtId="0" fontId="7" fillId="0" borderId="1" xfId="1" applyFont="1" applyFill="1" applyBorder="1"/>
    <xf numFmtId="0" fontId="4" fillId="2" borderId="1" xfId="1" applyFont="1" applyFill="1" applyBorder="1"/>
    <xf numFmtId="0" fontId="5" fillId="2" borderId="1" xfId="1" applyFont="1" applyFill="1" applyBorder="1"/>
    <xf numFmtId="4" fontId="0" fillId="2" borderId="1" xfId="0" applyNumberFormat="1" applyFill="1" applyBorder="1" applyAlignment="1">
      <alignment vertical="center"/>
    </xf>
    <xf numFmtId="0" fontId="5" fillId="0" borderId="3" xfId="1" applyFont="1" applyFill="1" applyBorder="1"/>
    <xf numFmtId="4" fontId="8" fillId="0" borderId="1" xfId="0" applyNumberFormat="1" applyFont="1" applyBorder="1" applyAlignment="1">
      <alignment vertical="center"/>
    </xf>
    <xf numFmtId="4" fontId="0" fillId="0" borderId="1" xfId="0" applyNumberFormat="1" applyFill="1" applyBorder="1" applyAlignment="1">
      <alignment vertical="center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T1:BR21"/>
  <sheetViews>
    <sheetView tabSelected="1" topLeftCell="AT1" workbookViewId="0">
      <selection activeCell="AT14" sqref="AT14"/>
    </sheetView>
  </sheetViews>
  <sheetFormatPr defaultRowHeight="15" x14ac:dyDescent="0.25"/>
  <cols>
    <col min="1" max="45" width="9.140625" style="1"/>
    <col min="46" max="46" width="46.140625" style="1" customWidth="1"/>
    <col min="47" max="47" width="9.140625" style="1"/>
    <col min="48" max="48" width="10" style="1" customWidth="1"/>
    <col min="49" max="49" width="10" style="1" bestFit="1" customWidth="1"/>
    <col min="50" max="50" width="11.140625" style="1" customWidth="1"/>
    <col min="51" max="51" width="10" style="1" bestFit="1" customWidth="1"/>
    <col min="52" max="52" width="11.42578125" style="1" bestFit="1" customWidth="1"/>
    <col min="53" max="53" width="10" style="1" bestFit="1" customWidth="1"/>
    <col min="54" max="54" width="13.7109375" style="1" customWidth="1"/>
    <col min="55" max="58" width="10" style="1" hidden="1" customWidth="1"/>
    <col min="59" max="60" width="11.42578125" style="1" hidden="1" customWidth="1"/>
    <col min="61" max="61" width="12.42578125" style="1" hidden="1" customWidth="1"/>
    <col min="62" max="63" width="11" style="1" customWidth="1"/>
    <col min="64" max="64" width="10.85546875" style="1" customWidth="1"/>
    <col min="65" max="65" width="12.5703125" style="1" customWidth="1"/>
    <col min="66" max="66" width="10.5703125" style="1" customWidth="1"/>
    <col min="67" max="67" width="10.140625" style="1" customWidth="1"/>
    <col min="68" max="68" width="12.5703125" style="1" customWidth="1"/>
    <col min="69" max="69" width="14.85546875" style="1" customWidth="1"/>
    <col min="70" max="70" width="40.28515625" style="1" customWidth="1"/>
    <col min="71" max="16384" width="9.140625" style="1"/>
  </cols>
  <sheetData>
    <row r="1" spans="46:70" x14ac:dyDescent="0.25">
      <c r="AX1" s="2" t="s">
        <v>0</v>
      </c>
    </row>
    <row r="3" spans="46:70" x14ac:dyDescent="0.25">
      <c r="AT3" s="3" t="s">
        <v>1</v>
      </c>
      <c r="AU3" s="3" t="s">
        <v>2</v>
      </c>
      <c r="AV3" s="4" t="s">
        <v>3</v>
      </c>
      <c r="AW3" s="4"/>
      <c r="AX3" s="4"/>
      <c r="AY3" s="4"/>
      <c r="AZ3" s="4"/>
      <c r="BA3" s="4"/>
      <c r="BB3" s="4"/>
      <c r="BC3" s="5"/>
      <c r="BD3" s="5"/>
      <c r="BE3" s="5"/>
      <c r="BF3" s="5"/>
      <c r="BG3" s="5"/>
      <c r="BH3" s="5"/>
      <c r="BI3" s="5"/>
      <c r="BJ3" s="4" t="s">
        <v>4</v>
      </c>
      <c r="BK3" s="4"/>
      <c r="BL3" s="4"/>
      <c r="BM3" s="4"/>
      <c r="BN3" s="4"/>
      <c r="BO3" s="4"/>
      <c r="BP3" s="4"/>
      <c r="BQ3" s="6" t="s">
        <v>5</v>
      </c>
    </row>
    <row r="4" spans="46:70" ht="57.75" customHeight="1" x14ac:dyDescent="0.25">
      <c r="AT4" s="3"/>
      <c r="AU4" s="3"/>
      <c r="AV4" s="7" t="s">
        <v>6</v>
      </c>
      <c r="AW4" s="7" t="s">
        <v>7</v>
      </c>
      <c r="AX4" s="7" t="s">
        <v>8</v>
      </c>
      <c r="AY4" s="7" t="s">
        <v>9</v>
      </c>
      <c r="AZ4" s="7" t="s">
        <v>10</v>
      </c>
      <c r="BA4" s="7" t="s">
        <v>11</v>
      </c>
      <c r="BB4" s="8" t="s">
        <v>12</v>
      </c>
      <c r="BC4" s="7" t="s">
        <v>13</v>
      </c>
      <c r="BD4" s="7" t="s">
        <v>14</v>
      </c>
      <c r="BE4" s="7" t="s">
        <v>15</v>
      </c>
      <c r="BF4" s="7" t="s">
        <v>16</v>
      </c>
      <c r="BG4" s="7" t="s">
        <v>17</v>
      </c>
      <c r="BH4" s="7" t="s">
        <v>18</v>
      </c>
      <c r="BI4" s="9" t="s">
        <v>19</v>
      </c>
      <c r="BJ4" s="7" t="s">
        <v>6</v>
      </c>
      <c r="BK4" s="7" t="s">
        <v>7</v>
      </c>
      <c r="BL4" s="7" t="s">
        <v>8</v>
      </c>
      <c r="BM4" s="7" t="s">
        <v>9</v>
      </c>
      <c r="BN4" s="7" t="s">
        <v>10</v>
      </c>
      <c r="BO4" s="7" t="s">
        <v>11</v>
      </c>
      <c r="BP4" s="10" t="s">
        <v>20</v>
      </c>
      <c r="BQ4" s="6"/>
      <c r="BR4" s="11" t="s">
        <v>21</v>
      </c>
    </row>
    <row r="5" spans="46:70" ht="21.75" customHeight="1" x14ac:dyDescent="0.25">
      <c r="AT5" s="7" t="s">
        <v>22</v>
      </c>
      <c r="AU5" s="12" t="s">
        <v>23</v>
      </c>
      <c r="AV5" s="13">
        <v>236802.41</v>
      </c>
      <c r="AW5" s="13">
        <v>274481.65000000002</v>
      </c>
      <c r="AX5" s="13">
        <v>192404</v>
      </c>
      <c r="AY5" s="13">
        <v>74308.740000000005</v>
      </c>
      <c r="AZ5" s="13">
        <v>129420.55</v>
      </c>
      <c r="BA5" s="13">
        <v>128039.81</v>
      </c>
      <c r="BB5" s="14">
        <f>AV5+AW5+AX5+AY5+AZ5+BA5</f>
        <v>1035457.1600000001</v>
      </c>
      <c r="BC5" s="15">
        <v>61396.5</v>
      </c>
      <c r="BD5" s="15">
        <v>188583.3</v>
      </c>
      <c r="BE5" s="15">
        <v>103875.78</v>
      </c>
      <c r="BF5" s="15">
        <v>223857.72</v>
      </c>
      <c r="BG5" s="15">
        <v>31486.59</v>
      </c>
      <c r="BH5" s="15">
        <v>292623.65999999997</v>
      </c>
      <c r="BI5" s="16">
        <f>SUM(AV5:BH5)</f>
        <v>2972737.87</v>
      </c>
      <c r="BJ5" s="17">
        <v>281530.71000000002</v>
      </c>
      <c r="BK5" s="17">
        <v>139496.28</v>
      </c>
      <c r="BL5" s="17">
        <v>206609.22</v>
      </c>
      <c r="BM5" s="17">
        <v>172077.58</v>
      </c>
      <c r="BN5" s="17">
        <v>189152.72</v>
      </c>
      <c r="BO5" s="17">
        <v>266660.64</v>
      </c>
      <c r="BP5" s="14">
        <f>SUM(BJ5:BO5)</f>
        <v>1255527.1499999999</v>
      </c>
      <c r="BQ5" s="18">
        <f>BP5-BB5</f>
        <v>220069.98999999976</v>
      </c>
      <c r="BR5" s="19" t="s">
        <v>24</v>
      </c>
    </row>
    <row r="6" spans="46:70" ht="27" customHeight="1" x14ac:dyDescent="0.25">
      <c r="AT6" s="20" t="s">
        <v>25</v>
      </c>
      <c r="AU6" s="21" t="s">
        <v>26</v>
      </c>
      <c r="AV6" s="13">
        <v>71514.37</v>
      </c>
      <c r="AW6" s="13">
        <v>96827.54</v>
      </c>
      <c r="AX6" s="13">
        <v>66596.149999999994</v>
      </c>
      <c r="AY6" s="13">
        <v>29236.98</v>
      </c>
      <c r="AZ6" s="13">
        <v>50062.64</v>
      </c>
      <c r="BA6" s="13">
        <v>50629.98</v>
      </c>
      <c r="BB6" s="14">
        <f t="shared" ref="BB6:BB12" si="0">AV6+AW6+AX6+AY6+AZ6+BA6</f>
        <v>364867.66</v>
      </c>
      <c r="BC6" s="13">
        <v>18541.77</v>
      </c>
      <c r="BD6" s="13">
        <v>15840.64</v>
      </c>
      <c r="BE6" s="13">
        <v>36888.92</v>
      </c>
      <c r="BF6" s="13">
        <v>75415.929999999993</v>
      </c>
      <c r="BG6" s="13">
        <v>18919.27</v>
      </c>
      <c r="BH6" s="13">
        <v>98286.39</v>
      </c>
      <c r="BI6" s="16">
        <f t="shared" ref="BI6:BI9" si="1">SUM(AV6:BH6)</f>
        <v>993628.24000000011</v>
      </c>
      <c r="BJ6" s="17">
        <v>85022.26</v>
      </c>
      <c r="BK6" s="17">
        <v>42127.94</v>
      </c>
      <c r="BL6" s="17">
        <v>62396.160000000003</v>
      </c>
      <c r="BM6" s="17">
        <v>51967.44</v>
      </c>
      <c r="BN6" s="17">
        <v>57124.11</v>
      </c>
      <c r="BO6" s="17">
        <v>80531.47</v>
      </c>
      <c r="BP6" s="14">
        <f t="shared" ref="BP6:BP12" si="2">SUM(BJ6:BO6)</f>
        <v>379169.38</v>
      </c>
      <c r="BQ6" s="18">
        <f t="shared" ref="BQ6:BQ12" si="3">BP6-BB6</f>
        <v>14301.72000000003</v>
      </c>
      <c r="BR6" s="19"/>
    </row>
    <row r="7" spans="46:70" ht="32.25" customHeight="1" x14ac:dyDescent="0.25">
      <c r="AT7" s="21" t="s">
        <v>27</v>
      </c>
      <c r="AU7" s="21" t="s">
        <v>28</v>
      </c>
      <c r="AV7" s="13"/>
      <c r="AW7" s="13">
        <v>30420</v>
      </c>
      <c r="AX7" s="13"/>
      <c r="AY7" s="13"/>
      <c r="AZ7" s="13"/>
      <c r="BA7" s="13"/>
      <c r="BB7" s="14">
        <f t="shared" si="0"/>
        <v>30420</v>
      </c>
      <c r="BC7" s="13"/>
      <c r="BD7" s="13"/>
      <c r="BE7" s="13"/>
      <c r="BF7" s="13"/>
      <c r="BG7" s="13"/>
      <c r="BH7" s="13"/>
      <c r="BI7" s="16">
        <f t="shared" si="1"/>
        <v>60840</v>
      </c>
      <c r="BJ7" s="17"/>
      <c r="BK7" s="17"/>
      <c r="BL7" s="17">
        <v>30420</v>
      </c>
      <c r="BM7" s="17">
        <v>35999.67</v>
      </c>
      <c r="BN7" s="17"/>
      <c r="BO7" s="17"/>
      <c r="BP7" s="14">
        <f t="shared" si="2"/>
        <v>66419.67</v>
      </c>
      <c r="BQ7" s="18">
        <f t="shared" si="3"/>
        <v>35999.67</v>
      </c>
      <c r="BR7" s="22" t="s">
        <v>29</v>
      </c>
    </row>
    <row r="8" spans="46:70" hidden="1" x14ac:dyDescent="0.25">
      <c r="AT8" s="23" t="s">
        <v>30</v>
      </c>
      <c r="AU8" s="21" t="s">
        <v>31</v>
      </c>
      <c r="AV8" s="13"/>
      <c r="AW8" s="13"/>
      <c r="AX8" s="13"/>
      <c r="AY8" s="13"/>
      <c r="AZ8" s="13"/>
      <c r="BA8" s="13"/>
      <c r="BB8" s="14">
        <f t="shared" si="0"/>
        <v>0</v>
      </c>
      <c r="BC8" s="13"/>
      <c r="BD8" s="13"/>
      <c r="BE8" s="13"/>
      <c r="BF8" s="13"/>
      <c r="BG8" s="13">
        <v>12509</v>
      </c>
      <c r="BH8" s="13"/>
      <c r="BI8" s="16">
        <f t="shared" si="1"/>
        <v>12509</v>
      </c>
      <c r="BJ8" s="17"/>
      <c r="BK8" s="17"/>
      <c r="BL8" s="17"/>
      <c r="BM8" s="17">
        <v>10945</v>
      </c>
      <c r="BN8" s="17"/>
      <c r="BO8" s="17">
        <v>12285</v>
      </c>
      <c r="BP8" s="14">
        <f t="shared" si="2"/>
        <v>23230</v>
      </c>
      <c r="BQ8" s="18">
        <f t="shared" si="3"/>
        <v>23230</v>
      </c>
    </row>
    <row r="9" spans="46:70" x14ac:dyDescent="0.25">
      <c r="AT9" s="20" t="s">
        <v>32</v>
      </c>
      <c r="AU9" s="21" t="s">
        <v>33</v>
      </c>
      <c r="AV9" s="13"/>
      <c r="AW9" s="13"/>
      <c r="AX9" s="13"/>
      <c r="AY9" s="13">
        <v>16228</v>
      </c>
      <c r="AZ9" s="13"/>
      <c r="BA9" s="13">
        <v>18963</v>
      </c>
      <c r="BB9" s="14">
        <f t="shared" si="0"/>
        <v>35191</v>
      </c>
      <c r="BC9" s="13"/>
      <c r="BD9" s="13">
        <v>19583.88</v>
      </c>
      <c r="BE9" s="13"/>
      <c r="BF9" s="13"/>
      <c r="BG9" s="13">
        <v>22125</v>
      </c>
      <c r="BH9" s="13">
        <v>35000</v>
      </c>
      <c r="BI9" s="16">
        <f t="shared" si="1"/>
        <v>147090.88</v>
      </c>
      <c r="BJ9" s="17"/>
      <c r="BK9" s="17"/>
      <c r="BL9" s="17"/>
      <c r="BM9" s="17">
        <v>10945</v>
      </c>
      <c r="BN9" s="17"/>
      <c r="BO9" s="17">
        <v>12285</v>
      </c>
      <c r="BP9" s="14">
        <f t="shared" si="2"/>
        <v>23230</v>
      </c>
      <c r="BQ9" s="18">
        <f t="shared" si="3"/>
        <v>-11961</v>
      </c>
    </row>
    <row r="10" spans="46:70" x14ac:dyDescent="0.25">
      <c r="AT10" s="24" t="s">
        <v>34</v>
      </c>
      <c r="AU10" s="25"/>
      <c r="AV10" s="14">
        <f>SUM(AV5:AV9)</f>
        <v>308316.78000000003</v>
      </c>
      <c r="AW10" s="14">
        <f t="shared" ref="AW10:BP10" si="4">SUM(AW5:AW9)</f>
        <v>401729.19</v>
      </c>
      <c r="AX10" s="14">
        <f t="shared" si="4"/>
        <v>259000.15</v>
      </c>
      <c r="AY10" s="14">
        <f t="shared" si="4"/>
        <v>119773.72</v>
      </c>
      <c r="AZ10" s="14">
        <f t="shared" si="4"/>
        <v>179483.19</v>
      </c>
      <c r="BA10" s="14">
        <f t="shared" si="4"/>
        <v>197632.79</v>
      </c>
      <c r="BB10" s="14">
        <f t="shared" si="0"/>
        <v>1465935.82</v>
      </c>
      <c r="BC10" s="14">
        <f t="shared" si="4"/>
        <v>79938.27</v>
      </c>
      <c r="BD10" s="14">
        <f t="shared" si="4"/>
        <v>224007.82</v>
      </c>
      <c r="BE10" s="14">
        <f t="shared" si="4"/>
        <v>140764.70000000001</v>
      </c>
      <c r="BF10" s="14">
        <f t="shared" si="4"/>
        <v>299273.65000000002</v>
      </c>
      <c r="BG10" s="14">
        <f t="shared" si="4"/>
        <v>85039.86</v>
      </c>
      <c r="BH10" s="14">
        <f t="shared" si="4"/>
        <v>425910.05</v>
      </c>
      <c r="BI10" s="16">
        <f>SUM(BI5:BI9)</f>
        <v>4186805.99</v>
      </c>
      <c r="BJ10" s="26">
        <f t="shared" si="4"/>
        <v>366552.97000000003</v>
      </c>
      <c r="BK10" s="26">
        <f t="shared" si="4"/>
        <v>181624.22</v>
      </c>
      <c r="BL10" s="26">
        <f t="shared" si="4"/>
        <v>299425.38</v>
      </c>
      <c r="BM10" s="26">
        <f t="shared" si="4"/>
        <v>281934.69</v>
      </c>
      <c r="BN10" s="26">
        <f t="shared" si="4"/>
        <v>246276.83000000002</v>
      </c>
      <c r="BO10" s="26">
        <f t="shared" si="4"/>
        <v>371762.11</v>
      </c>
      <c r="BP10" s="14">
        <f t="shared" si="4"/>
        <v>1747576.1999999997</v>
      </c>
      <c r="BQ10" s="18">
        <f t="shared" si="3"/>
        <v>281640.37999999966</v>
      </c>
    </row>
    <row r="11" spans="46:70" x14ac:dyDescent="0.25">
      <c r="AT11" s="27" t="s">
        <v>35</v>
      </c>
      <c r="BB11" s="14"/>
      <c r="BJ11" s="28"/>
      <c r="BK11" s="17"/>
      <c r="BL11" s="29"/>
      <c r="BM11" s="17"/>
      <c r="BN11" s="17"/>
      <c r="BO11" s="17"/>
      <c r="BP11" s="14"/>
      <c r="BQ11" s="18">
        <f t="shared" si="3"/>
        <v>0</v>
      </c>
    </row>
    <row r="12" spans="46:70" x14ac:dyDescent="0.25">
      <c r="AT12" s="21" t="s">
        <v>36</v>
      </c>
      <c r="AU12" s="21"/>
      <c r="AV12" s="13"/>
      <c r="AW12" s="13">
        <v>63299.34</v>
      </c>
      <c r="AX12" s="13">
        <v>55680</v>
      </c>
      <c r="AY12" s="13">
        <v>29298.27</v>
      </c>
      <c r="AZ12" s="13">
        <v>47328</v>
      </c>
      <c r="BA12" s="13">
        <v>40089.599999999999</v>
      </c>
      <c r="BB12" s="14">
        <f t="shared" si="0"/>
        <v>235695.21</v>
      </c>
      <c r="BC12" s="13">
        <v>41808.33</v>
      </c>
      <c r="BD12" s="13">
        <v>41808.339999999997</v>
      </c>
      <c r="BE12" s="13">
        <v>41808.33</v>
      </c>
      <c r="BF12" s="13">
        <v>41808.33</v>
      </c>
      <c r="BG12" s="13">
        <v>41808.33</v>
      </c>
      <c r="BH12" s="13">
        <v>41808.33</v>
      </c>
      <c r="BI12" s="16">
        <f>SUM(AV12:BH12)</f>
        <v>722240.4099999998</v>
      </c>
      <c r="BJ12" s="28"/>
      <c r="BK12" s="17">
        <v>50251.199999999997</v>
      </c>
      <c r="BL12" s="29">
        <v>52896</v>
      </c>
      <c r="BM12" s="17">
        <v>45556.36</v>
      </c>
      <c r="BN12" s="17">
        <v>50112</v>
      </c>
      <c r="BO12" s="17">
        <v>73492.240000000005</v>
      </c>
      <c r="BP12" s="14">
        <f t="shared" si="2"/>
        <v>272307.8</v>
      </c>
      <c r="BQ12" s="18">
        <f t="shared" si="3"/>
        <v>36612.589999999997</v>
      </c>
    </row>
    <row r="21" spans="46:46" x14ac:dyDescent="0.25">
      <c r="AT21" s="1" t="s">
        <v>37</v>
      </c>
    </row>
  </sheetData>
  <mergeCells count="6">
    <mergeCell ref="AT3:AT4"/>
    <mergeCell ref="AU3:AU4"/>
    <mergeCell ref="AV3:BB3"/>
    <mergeCell ref="BJ3:BP3"/>
    <mergeCell ref="BQ3:BQ4"/>
    <mergeCell ref="BR5:BR6"/>
  </mergeCells>
  <pageMargins left="0.70866141732283472" right="0.70866141732283472" top="0.74803149606299213" bottom="0.74803149606299213" header="0.31496062992125984" footer="0.31496062992125984"/>
  <pageSetup paperSize="9" scale="2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уборка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Загоровский</dc:creator>
  <cp:lastModifiedBy>Николай Загоровский</cp:lastModifiedBy>
  <dcterms:created xsi:type="dcterms:W3CDTF">2019-11-19T10:58:22Z</dcterms:created>
  <dcterms:modified xsi:type="dcterms:W3CDTF">2019-11-19T11:00:50Z</dcterms:modified>
</cp:coreProperties>
</file>